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125" windowWidth="11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29" i="1"/>
  <c r="G29" s="1"/>
  <c r="F28"/>
  <c r="G28"/>
  <c r="F27"/>
  <c r="G27" s="1"/>
  <c r="G30" s="1"/>
  <c r="C22"/>
  <c r="G17"/>
  <c r="G16"/>
  <c r="H16" s="1"/>
  <c r="C10"/>
  <c r="G5"/>
  <c r="H4" s="1"/>
  <c r="F8" s="1"/>
  <c r="G4"/>
  <c r="G31" l="1"/>
  <c r="F20"/>
</calcChain>
</file>

<file path=xl/sharedStrings.xml><?xml version="1.0" encoding="utf-8"?>
<sst xmlns="http://schemas.openxmlformats.org/spreadsheetml/2006/main" count="33" uniqueCount="23">
  <si>
    <t>Törökszentmiklós Önkormányzat  napelemes rendszer</t>
  </si>
  <si>
    <t>Művelődési Központ (49.5kWp)</t>
  </si>
  <si>
    <t>Városháza(12.5kWp)</t>
  </si>
  <si>
    <t>Éves villamos energia hoza (kWh)</t>
  </si>
  <si>
    <t>Villamos energia ár (Ft)</t>
  </si>
  <si>
    <t>Éves megtakarítás (Ft)</t>
  </si>
  <si>
    <t>Éves hozam össz (Ft)</t>
  </si>
  <si>
    <t>Napelemes rendszer Össz ára(Ft)</t>
  </si>
  <si>
    <t>Napelemes rendszer pályázati támogatás(Ft)</t>
  </si>
  <si>
    <t>Napelemes rendszer önerő (Ft)</t>
  </si>
  <si>
    <t>Megtérülési idő (Év)</t>
  </si>
  <si>
    <t>Villamos energia általány (Ft)</t>
  </si>
  <si>
    <t>Power One TRIO-20.0-TL-OUTD 
3fázisú inverter 20kW névleges 
teljesítménnyel</t>
  </si>
  <si>
    <t>Power One TRIO-8.5-TL-OUTD 
3fázisú inverter 8.5kW névleges 
teljesítménnyel</t>
  </si>
  <si>
    <t>PowerOne PVI-12.5-TL-OUTD</t>
  </si>
  <si>
    <t>Fenttarthatóság: 20 év</t>
  </si>
  <si>
    <t>Inverter típusa</t>
  </si>
  <si>
    <t>Inverter Ára (Ft) Inverter csere 10 évente (Ft)</t>
  </si>
  <si>
    <t>Inverter csere munkadíj (Ft)</t>
  </si>
  <si>
    <t>Nettó (Ft)</t>
  </si>
  <si>
    <t>Költség 20 évre(Ft)</t>
  </si>
  <si>
    <t>Megtakatítás húsz évre vetítve (Ft)</t>
  </si>
  <si>
    <t>2. számú melléklet</t>
  </si>
</sst>
</file>

<file path=xl/styles.xml><?xml version="1.0" encoding="utf-8"?>
<styleSheet xmlns="http://schemas.openxmlformats.org/spreadsheetml/2006/main">
  <numFmts count="2">
    <numFmt numFmtId="6" formatCode="#,##0\ &quot;Ft&quot;;[Red]\-#,##0\ &quot;Ft&quot;"/>
    <numFmt numFmtId="164" formatCode="#,##0\ &quot;Ft&quot;"/>
  </numFmts>
  <fonts count="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10" xfId="0" applyFill="1" applyBorder="1"/>
    <xf numFmtId="0" fontId="0" fillId="2" borderId="0" xfId="0" applyFill="1"/>
    <xf numFmtId="6" fontId="0" fillId="0" borderId="2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workbookViewId="0">
      <selection activeCell="H10" sqref="H10"/>
    </sheetView>
  </sheetViews>
  <sheetFormatPr defaultRowHeight="15"/>
  <cols>
    <col min="2" max="2" width="41.28515625" bestFit="1" customWidth="1"/>
    <col min="5" max="5" width="12.28515625" customWidth="1"/>
    <col min="6" max="6" width="27.42578125" bestFit="1" customWidth="1"/>
    <col min="7" max="7" width="21.42578125" customWidth="1"/>
    <col min="8" max="8" width="19.28515625" bestFit="1" customWidth="1"/>
  </cols>
  <sheetData>
    <row r="1" spans="2:8" ht="15.75" thickBot="1">
      <c r="G1" s="42" t="s">
        <v>22</v>
      </c>
      <c r="H1" s="42"/>
    </row>
    <row r="2" spans="2:8">
      <c r="B2" s="20" t="s">
        <v>0</v>
      </c>
      <c r="C2" s="21"/>
      <c r="D2" s="21"/>
      <c r="E2" s="21"/>
      <c r="F2" s="21"/>
      <c r="G2" s="21"/>
      <c r="H2" s="21"/>
    </row>
    <row r="3" spans="2:8">
      <c r="B3" s="3"/>
      <c r="C3" s="24" t="s">
        <v>3</v>
      </c>
      <c r="D3" s="24"/>
      <c r="E3" s="24"/>
      <c r="F3" s="4" t="s">
        <v>4</v>
      </c>
      <c r="G3" s="4" t="s">
        <v>5</v>
      </c>
      <c r="H3" s="4" t="s">
        <v>6</v>
      </c>
    </row>
    <row r="4" spans="2:8">
      <c r="B4" s="3" t="s">
        <v>1</v>
      </c>
      <c r="C4" s="25">
        <v>47965.5</v>
      </c>
      <c r="D4" s="25"/>
      <c r="E4" s="25"/>
      <c r="F4" s="6">
        <v>16.97</v>
      </c>
      <c r="G4" s="6">
        <f>F4*C4</f>
        <v>813974.53499999992</v>
      </c>
      <c r="H4" s="22">
        <f>G4+G5</f>
        <v>1055797.0349999999</v>
      </c>
    </row>
    <row r="5" spans="2:8" ht="15.75" thickBot="1">
      <c r="B5" s="7" t="s">
        <v>2</v>
      </c>
      <c r="C5" s="26">
        <v>14250</v>
      </c>
      <c r="D5" s="26"/>
      <c r="E5" s="26"/>
      <c r="F5" s="8">
        <v>16.97</v>
      </c>
      <c r="G5" s="8">
        <f>F5*C5</f>
        <v>241822.49999999997</v>
      </c>
      <c r="H5" s="23"/>
    </row>
    <row r="6" spans="2:8" ht="15.75" thickBot="1">
      <c r="C6" s="14"/>
      <c r="D6" s="14"/>
      <c r="E6" s="14"/>
      <c r="F6" s="1"/>
      <c r="G6" s="1"/>
      <c r="H6" s="2"/>
    </row>
    <row r="7" spans="2:8" ht="15.75" thickTop="1">
      <c r="B7" s="9"/>
      <c r="C7" s="15"/>
      <c r="D7" s="15"/>
      <c r="E7" s="15"/>
      <c r="F7" s="10" t="s">
        <v>10</v>
      </c>
    </row>
    <row r="8" spans="2:8">
      <c r="B8" s="11" t="s">
        <v>7</v>
      </c>
      <c r="C8" s="25">
        <v>49997360</v>
      </c>
      <c r="D8" s="25"/>
      <c r="E8" s="25"/>
      <c r="F8" s="28">
        <f>C10/H4</f>
        <v>6.3776945537643046</v>
      </c>
    </row>
    <row r="9" spans="2:8">
      <c r="B9" s="11" t="s">
        <v>8</v>
      </c>
      <c r="C9" s="25">
        <v>43263809</v>
      </c>
      <c r="D9" s="25"/>
      <c r="E9" s="25"/>
      <c r="F9" s="29"/>
    </row>
    <row r="10" spans="2:8" ht="15.75" thickBot="1">
      <c r="B10" s="12" t="s">
        <v>9</v>
      </c>
      <c r="C10" s="27">
        <f>C8-C9</f>
        <v>6733551</v>
      </c>
      <c r="D10" s="27"/>
      <c r="E10" s="27"/>
      <c r="F10" s="30"/>
    </row>
    <row r="11" spans="2:8" ht="15.75" thickTop="1"/>
    <row r="13" spans="2:8" ht="15.75" thickBot="1"/>
    <row r="14" spans="2:8">
      <c r="B14" s="20" t="s">
        <v>0</v>
      </c>
      <c r="C14" s="21"/>
      <c r="D14" s="21"/>
      <c r="E14" s="21"/>
      <c r="F14" s="21"/>
      <c r="G14" s="21"/>
      <c r="H14" s="21"/>
    </row>
    <row r="15" spans="2:8">
      <c r="B15" s="3"/>
      <c r="C15" s="24" t="s">
        <v>3</v>
      </c>
      <c r="D15" s="24"/>
      <c r="E15" s="24"/>
      <c r="F15" s="4" t="s">
        <v>11</v>
      </c>
      <c r="G15" s="4" t="s">
        <v>5</v>
      </c>
      <c r="H15" s="4" t="s">
        <v>6</v>
      </c>
    </row>
    <row r="16" spans="2:8">
      <c r="B16" s="3" t="s">
        <v>1</v>
      </c>
      <c r="C16" s="25">
        <v>47965.5</v>
      </c>
      <c r="D16" s="25"/>
      <c r="E16" s="25"/>
      <c r="F16" s="6">
        <v>30</v>
      </c>
      <c r="G16" s="6">
        <f>F16*C16</f>
        <v>1438965</v>
      </c>
      <c r="H16" s="22">
        <f>G16+G17</f>
        <v>1866465</v>
      </c>
    </row>
    <row r="17" spans="2:8" ht="15.75" thickBot="1">
      <c r="B17" s="7" t="s">
        <v>2</v>
      </c>
      <c r="C17" s="26">
        <v>14250</v>
      </c>
      <c r="D17" s="26"/>
      <c r="E17" s="26"/>
      <c r="F17" s="8">
        <v>30</v>
      </c>
      <c r="G17" s="8">
        <f>F17*C17</f>
        <v>427500</v>
      </c>
      <c r="H17" s="23"/>
    </row>
    <row r="18" spans="2:8" ht="15.75" thickBot="1">
      <c r="C18" s="16"/>
      <c r="D18" s="16"/>
      <c r="E18" s="16"/>
    </row>
    <row r="19" spans="2:8" ht="15.75" thickTop="1">
      <c r="B19" s="9"/>
      <c r="C19" s="15"/>
      <c r="D19" s="15"/>
      <c r="E19" s="15"/>
      <c r="F19" s="10" t="s">
        <v>10</v>
      </c>
    </row>
    <row r="20" spans="2:8">
      <c r="B20" s="11" t="s">
        <v>7</v>
      </c>
      <c r="C20" s="25">
        <v>49997360</v>
      </c>
      <c r="D20" s="25"/>
      <c r="E20" s="25"/>
      <c r="F20" s="28">
        <f>C22/H16</f>
        <v>3.6076492192460079</v>
      </c>
    </row>
    <row r="21" spans="2:8">
      <c r="B21" s="11" t="s">
        <v>8</v>
      </c>
      <c r="C21" s="25">
        <v>43263809</v>
      </c>
      <c r="D21" s="25"/>
      <c r="E21" s="25"/>
      <c r="F21" s="29"/>
    </row>
    <row r="22" spans="2:8" ht="15.75" thickBot="1">
      <c r="B22" s="12" t="s">
        <v>9</v>
      </c>
      <c r="C22" s="27">
        <f>C20-C21</f>
        <v>6733551</v>
      </c>
      <c r="D22" s="27"/>
      <c r="E22" s="27"/>
      <c r="F22" s="30"/>
    </row>
    <row r="23" spans="2:8" ht="15.75" thickTop="1"/>
    <row r="24" spans="2:8" ht="15.75" thickBot="1"/>
    <row r="25" spans="2:8">
      <c r="B25" s="31" t="s">
        <v>15</v>
      </c>
      <c r="C25" s="32"/>
      <c r="D25" s="32"/>
      <c r="E25" s="32"/>
      <c r="F25" s="32"/>
      <c r="G25" s="33"/>
    </row>
    <row r="26" spans="2:8" ht="34.5" customHeight="1">
      <c r="B26" s="3" t="s">
        <v>16</v>
      </c>
      <c r="C26" s="46" t="s">
        <v>17</v>
      </c>
      <c r="D26" s="46"/>
      <c r="E26" s="46"/>
      <c r="F26" s="4" t="s">
        <v>18</v>
      </c>
      <c r="G26" s="5" t="s">
        <v>19</v>
      </c>
    </row>
    <row r="27" spans="2:8" ht="45">
      <c r="B27" s="13" t="s">
        <v>12</v>
      </c>
      <c r="C27" s="43">
        <v>1186600</v>
      </c>
      <c r="D27" s="44"/>
      <c r="E27" s="44"/>
      <c r="F27" s="17">
        <f>C27*0.03</f>
        <v>35598</v>
      </c>
      <c r="G27" s="18">
        <f>C27+F27</f>
        <v>1222198</v>
      </c>
    </row>
    <row r="28" spans="2:8" ht="45">
      <c r="B28" s="13" t="s">
        <v>13</v>
      </c>
      <c r="C28" s="43">
        <v>637100</v>
      </c>
      <c r="D28" s="44"/>
      <c r="E28" s="44"/>
      <c r="F28" s="17">
        <f>C28*0.05</f>
        <v>31855</v>
      </c>
      <c r="G28" s="18">
        <f>C28+F28</f>
        <v>668955</v>
      </c>
    </row>
    <row r="29" spans="2:8">
      <c r="B29" s="3" t="s">
        <v>14</v>
      </c>
      <c r="C29" s="45">
        <v>844000</v>
      </c>
      <c r="D29" s="45"/>
      <c r="E29" s="45"/>
      <c r="F29" s="17">
        <f>C29*0.04</f>
        <v>33760</v>
      </c>
      <c r="G29" s="18">
        <f>C29+F29</f>
        <v>877760</v>
      </c>
    </row>
    <row r="30" spans="2:8">
      <c r="B30" s="3" t="s">
        <v>20</v>
      </c>
      <c r="C30" s="34"/>
      <c r="D30" s="35"/>
      <c r="E30" s="36"/>
      <c r="F30" s="40"/>
      <c r="G30" s="18">
        <f>G27+G28+G29</f>
        <v>2768913</v>
      </c>
    </row>
    <row r="31" spans="2:8" ht="15.75" thickBot="1">
      <c r="B31" s="7" t="s">
        <v>21</v>
      </c>
      <c r="C31" s="37"/>
      <c r="D31" s="38"/>
      <c r="E31" s="39"/>
      <c r="F31" s="41"/>
      <c r="G31" s="19">
        <f>H16*20</f>
        <v>37329300</v>
      </c>
    </row>
  </sheetData>
  <mergeCells count="26">
    <mergeCell ref="B25:G25"/>
    <mergeCell ref="C30:E31"/>
    <mergeCell ref="F30:F31"/>
    <mergeCell ref="G1:H1"/>
    <mergeCell ref="C27:E27"/>
    <mergeCell ref="C28:E28"/>
    <mergeCell ref="C29:E29"/>
    <mergeCell ref="C26:E26"/>
    <mergeCell ref="C20:E20"/>
    <mergeCell ref="F20:F22"/>
    <mergeCell ref="C21:E21"/>
    <mergeCell ref="C22:E22"/>
    <mergeCell ref="C16:E16"/>
    <mergeCell ref="H16:H17"/>
    <mergeCell ref="C17:E17"/>
    <mergeCell ref="B2:H2"/>
    <mergeCell ref="H4:H5"/>
    <mergeCell ref="B14:H14"/>
    <mergeCell ref="C15:E15"/>
    <mergeCell ref="C3:E3"/>
    <mergeCell ref="C4:E4"/>
    <mergeCell ref="C5:E5"/>
    <mergeCell ref="C8:E8"/>
    <mergeCell ref="C9:E9"/>
    <mergeCell ref="C10:E10"/>
    <mergeCell ref="F8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Tamás</dc:creator>
  <cp:lastModifiedBy>Orbánné Katika</cp:lastModifiedBy>
  <cp:lastPrinted>2015-02-18T11:56:20Z</cp:lastPrinted>
  <dcterms:created xsi:type="dcterms:W3CDTF">2015-01-23T06:47:40Z</dcterms:created>
  <dcterms:modified xsi:type="dcterms:W3CDTF">2015-02-18T12:11:18Z</dcterms:modified>
</cp:coreProperties>
</file>